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20" windowWidth="17565" windowHeight="13275" tabRatio="745" activeTab="3"/>
  </bookViews>
  <sheets>
    <sheet name="Sammenstilling" sheetId="1" r:id="rId1"/>
    <sheet name="Udgiftsfordeling" sheetId="2" r:id="rId2"/>
    <sheet name="Indtægtsfordeling" sheetId="3" r:id="rId3"/>
    <sheet name="Årsregnskab" sheetId="4" r:id="rId4"/>
  </sheets>
  <definedNames/>
  <calcPr fullCalcOnLoad="1"/>
</workbook>
</file>

<file path=xl/sharedStrings.xml><?xml version="1.0" encoding="utf-8"?>
<sst xmlns="http://schemas.openxmlformats.org/spreadsheetml/2006/main" count="121" uniqueCount="93">
  <si>
    <t>Bilag</t>
  </si>
  <si>
    <t>Beløb</t>
  </si>
  <si>
    <t>Dato</t>
  </si>
  <si>
    <t>Artskonto</t>
  </si>
  <si>
    <t>Gebyrer, renteudgifter o.l.</t>
  </si>
  <si>
    <t>Renteindtægter</t>
  </si>
  <si>
    <t>Arrangement</t>
  </si>
  <si>
    <t>Startsaldo</t>
  </si>
  <si>
    <t>I alt (slutsaldo)</t>
  </si>
  <si>
    <t>Opgørelse pr. omsætningsart</t>
  </si>
  <si>
    <t>Opgørelse pr. arrangement</t>
  </si>
  <si>
    <t>Antal medlemmer</t>
  </si>
  <si>
    <t>Nettobeløb</t>
  </si>
  <si>
    <t>Antal gæster</t>
  </si>
  <si>
    <t>Indtægter i alt</t>
  </si>
  <si>
    <t>Indtægter</t>
  </si>
  <si>
    <t>Udgifter</t>
  </si>
  <si>
    <t>Udgifter i alt</t>
  </si>
  <si>
    <t>Driftsresultat</t>
  </si>
  <si>
    <t>DRIFT</t>
  </si>
  <si>
    <t>BALANCE</t>
  </si>
  <si>
    <t>Aktiver</t>
  </si>
  <si>
    <t>Bankkonto</t>
  </si>
  <si>
    <t>Kassebeholdning</t>
  </si>
  <si>
    <t>Aktiver i alt</t>
  </si>
  <si>
    <t>Passiver</t>
  </si>
  <si>
    <t>Passiver i alt</t>
  </si>
  <si>
    <t>2008/2009</t>
  </si>
  <si>
    <t>Regnskab</t>
  </si>
  <si>
    <t>Budget</t>
  </si>
  <si>
    <t>Niels Nehrkorn</t>
  </si>
  <si>
    <t>Carsten Olin</t>
  </si>
  <si>
    <t>Jens R. Rasmussen</t>
  </si>
  <si>
    <t>Revisionspåtegning:</t>
  </si>
  <si>
    <t>Revisor Anne Johannesson</t>
  </si>
  <si>
    <t>2009/2010</t>
  </si>
  <si>
    <t>Vinkøb og -salg til medlemmer</t>
  </si>
  <si>
    <t>Møde-mad</t>
  </si>
  <si>
    <t>Møde-foredrag</t>
  </si>
  <si>
    <t>Møde-opdækning, lys, servietter</t>
  </si>
  <si>
    <t>Møde-vin</t>
  </si>
  <si>
    <t>PR, web, tilskud, afgifter o.l.</t>
  </si>
  <si>
    <t>Henning Nielsen</t>
  </si>
  <si>
    <t>Kontingent</t>
  </si>
  <si>
    <t>Gennemsnit</t>
  </si>
  <si>
    <t>2010/2011</t>
  </si>
  <si>
    <t>Arrangementer (ordinære og xordinære)</t>
  </si>
  <si>
    <t>Bestyrelsesmøder o.l.</t>
  </si>
  <si>
    <t>Til-</t>
  </si>
  <si>
    <t>meldte</t>
  </si>
  <si>
    <t>heraf</t>
  </si>
  <si>
    <t>gæster</t>
  </si>
  <si>
    <t>pr. tilmeldt</t>
  </si>
  <si>
    <t>i alt</t>
  </si>
  <si>
    <t>pr. medl.</t>
  </si>
  <si>
    <t>Betaling xordinære arrangementer</t>
  </si>
  <si>
    <t>2011/2012</t>
  </si>
  <si>
    <t>Dette år</t>
  </si>
  <si>
    <t>Forrige år</t>
  </si>
  <si>
    <t>Gæstebetaling (ordinære arr.)</t>
  </si>
  <si>
    <t>1)</t>
  </si>
  <si>
    <t>VVV Regnskabsår 1/7-2011 - 30/6-2012</t>
  </si>
  <si>
    <t>Generalforsamling+Bestyrelsens vinvalg</t>
  </si>
  <si>
    <t>Abruzzo-vine</t>
  </si>
  <si>
    <t>Pinot Noir fra hele verdenen</t>
  </si>
  <si>
    <t>Vinmiddag</t>
  </si>
  <si>
    <t>2011-2012</t>
  </si>
  <si>
    <t>Rev.</t>
  </si>
  <si>
    <t>Værløse d.       /       -2012</t>
  </si>
  <si>
    <t>Enrico Marcato fra Veneto</t>
  </si>
  <si>
    <t>Rumænien og deres vine</t>
  </si>
  <si>
    <t>Beta-</t>
  </si>
  <si>
    <t>ling</t>
  </si>
  <si>
    <t>n</t>
  </si>
  <si>
    <t>j</t>
  </si>
  <si>
    <t>Materiel: Glas, bestik, duge o.l.</t>
  </si>
  <si>
    <t>Languedoc</t>
  </si>
  <si>
    <t>Riesling</t>
  </si>
  <si>
    <t>Jægersborggade</t>
  </si>
  <si>
    <t>Nytårskurv og Portvinssmagning</t>
  </si>
  <si>
    <t>Verden rundt</t>
  </si>
  <si>
    <t>ÅRSREGNSKAB 2011/2012</t>
  </si>
  <si>
    <t>Distinto Vinimport 25/8-2010-smagning: 5.000</t>
  </si>
  <si>
    <t>Tilgodehavender</t>
  </si>
  <si>
    <t>Købt 3 fl. vin, for at undgå honorar 30/1</t>
  </si>
  <si>
    <t>Reserver (fremmedkapital)</t>
  </si>
  <si>
    <t>Skyldige omkostninger (fremmedkapital)</t>
  </si>
  <si>
    <t>Marlene Strøyer</t>
  </si>
  <si>
    <t>Godkendt af bestyrelsen:</t>
  </si>
  <si>
    <r>
      <t xml:space="preserve">Årets resultat </t>
    </r>
    <r>
      <rPr>
        <sz val="10"/>
        <rFont val="Arial"/>
        <family val="2"/>
      </rPr>
      <t>(egenkapital)</t>
    </r>
  </si>
  <si>
    <t>Egenkapital primo</t>
  </si>
  <si>
    <t>Noter</t>
  </si>
  <si>
    <t>2012/2013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</si>
</sst>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[$-406]d\.\ mmmm\ yy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25"/>
      <color indexed="8"/>
      <name val="Arial"/>
      <family val="0"/>
    </font>
    <font>
      <b/>
      <sz val="12"/>
      <color indexed="8"/>
      <name val="Arial"/>
      <family val="0"/>
    </font>
    <font>
      <sz val="10.3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/>
      <top/>
      <bottom style="hair"/>
    </border>
    <border>
      <left/>
      <right/>
      <top style="dotted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3" fillId="0" borderId="0" xfId="0" applyNumberFormat="1" applyFont="1" applyAlignment="1">
      <alignment/>
    </xf>
    <xf numFmtId="1" fontId="0" fillId="0" borderId="0" xfId="0" applyNumberFormat="1" applyBorder="1" applyAlignment="1">
      <alignment horizontal="right"/>
    </xf>
    <xf numFmtId="16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9" fontId="0" fillId="0" borderId="14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6" fontId="0" fillId="0" borderId="14" xfId="0" applyNumberFormat="1" applyBorder="1" applyAlignment="1">
      <alignment horizontal="left"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3" fillId="33" borderId="11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3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3" fillId="33" borderId="0" xfId="0" applyNumberFormat="1" applyFont="1" applyFill="1" applyAlignment="1">
      <alignment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3" fontId="3" fillId="0" borderId="1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4" fontId="3" fillId="0" borderId="0" xfId="0" applyNumberFormat="1" applyFon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3" fontId="3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0" fontId="0" fillId="34" borderId="14" xfId="0" applyFill="1" applyBorder="1" applyAlignment="1">
      <alignment horizontal="center"/>
    </xf>
    <xf numFmtId="3" fontId="3" fillId="33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center"/>
    </xf>
    <xf numFmtId="164" fontId="0" fillId="0" borderId="13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left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6"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2525"/>
          <c:y val="0.198"/>
          <c:w val="0.48"/>
          <c:h val="0.682"/>
        </c:manualLayout>
      </c:layout>
      <c:pieChart>
        <c:varyColors val="1"/>
        <c:ser>
          <c:idx val="0"/>
          <c:order val="0"/>
          <c:tx>
            <c:v>Udgiftsfordeling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Årsregnskab!$C$16:$C$20</c:f>
              <c:strCache>
                <c:ptCount val="5"/>
                <c:pt idx="0">
                  <c:v>Arrangementer (ordinære og xordinære)</c:v>
                </c:pt>
                <c:pt idx="1">
                  <c:v>Bestyrelsesmøder o.l.</c:v>
                </c:pt>
                <c:pt idx="2">
                  <c:v>PR, web, tilskud, afgifter o.l.</c:v>
                </c:pt>
                <c:pt idx="3">
                  <c:v>Gebyrer, renteudgifter o.l.</c:v>
                </c:pt>
                <c:pt idx="4">
                  <c:v>Materiel: Glas, bestik, duge o.l.</c:v>
                </c:pt>
              </c:strCache>
            </c:strRef>
          </c:cat>
          <c:val>
            <c:numRef>
              <c:f>Årsregnskab!$L$16:$L$20</c:f>
              <c:numCache>
                <c:ptCount val="5"/>
                <c:pt idx="0">
                  <c:v>54769.36</c:v>
                </c:pt>
                <c:pt idx="1">
                  <c:v>5135.095824</c:v>
                </c:pt>
                <c:pt idx="2">
                  <c:v>1577.94</c:v>
                </c:pt>
                <c:pt idx="3">
                  <c:v>3</c:v>
                </c:pt>
                <c:pt idx="4">
                  <c:v>513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"/>
          <c:y val="0.46275"/>
          <c:w val="0.2615"/>
          <c:h val="0.1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Indtægtsfordeling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55"/>
          <c:y val="0.21525"/>
          <c:w val="0.405"/>
          <c:h val="0.65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Årsregnskab!$C$8:$C$12</c:f>
              <c:strCache>
                <c:ptCount val="5"/>
                <c:pt idx="0">
                  <c:v>Kontingent</c:v>
                </c:pt>
                <c:pt idx="1">
                  <c:v>Betaling xordinære arrangementer</c:v>
                </c:pt>
                <c:pt idx="2">
                  <c:v>Gæstebetaling (ordinære arr.)</c:v>
                </c:pt>
                <c:pt idx="3">
                  <c:v>Renteindtægter</c:v>
                </c:pt>
                <c:pt idx="4">
                  <c:v>Vinkøb og -salg til medlemmer</c:v>
                </c:pt>
              </c:strCache>
            </c:strRef>
          </c:cat>
          <c:val>
            <c:numRef>
              <c:f>Årsregnskab!$L$8:$L$12</c:f>
              <c:numCache>
                <c:ptCount val="5"/>
                <c:pt idx="0">
                  <c:v>42750</c:v>
                </c:pt>
                <c:pt idx="1">
                  <c:v>18000</c:v>
                </c:pt>
                <c:pt idx="2">
                  <c:v>3350</c:v>
                </c:pt>
                <c:pt idx="3">
                  <c:v>9.61</c:v>
                </c:pt>
                <c:pt idx="4">
                  <c:v>40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75"/>
          <c:y val="0.45525"/>
          <c:w val="0.23875"/>
          <c:h val="0.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" bottom="0" header="0" footer="0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" footer="0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96525" cy="7239000"/>
    <xdr:graphicFrame>
      <xdr:nvGraphicFramePr>
        <xdr:cNvPr id="1" name="Chart 1"/>
        <xdr:cNvGraphicFramePr/>
      </xdr:nvGraphicFramePr>
      <xdr:xfrm>
        <a:off x="0" y="0"/>
        <a:ext cx="10296525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7.00390625" style="0" customWidth="1"/>
    <col min="2" max="2" width="36.28125" style="0" customWidth="1"/>
    <col min="3" max="3" width="7.421875" style="0" customWidth="1"/>
    <col min="4" max="4" width="7.140625" style="0" customWidth="1"/>
    <col min="5" max="5" width="8.00390625" style="0" customWidth="1"/>
    <col min="6" max="6" width="9.421875" style="0" customWidth="1"/>
    <col min="7" max="7" width="10.8515625" style="99" customWidth="1"/>
    <col min="8" max="8" width="6.7109375" style="0" customWidth="1"/>
  </cols>
  <sheetData>
    <row r="1" spans="1:7" ht="12.75">
      <c r="A1" s="55" t="s">
        <v>67</v>
      </c>
      <c r="B1" s="100">
        <v>41089</v>
      </c>
      <c r="C1" s="77" t="s">
        <v>61</v>
      </c>
      <c r="E1" s="78"/>
      <c r="F1" s="78"/>
      <c r="G1" s="78"/>
    </row>
    <row r="3" spans="1:5" ht="12.75">
      <c r="A3" s="81"/>
      <c r="B3" s="81"/>
      <c r="C3" s="81"/>
      <c r="D3" s="8" t="s">
        <v>58</v>
      </c>
      <c r="E3" s="7" t="s">
        <v>57</v>
      </c>
    </row>
    <row r="4" spans="1:5" ht="12.75">
      <c r="A4" s="7" t="s">
        <v>11</v>
      </c>
      <c r="B4" s="81"/>
      <c r="C4" s="81"/>
      <c r="D4" s="9">
        <v>52</v>
      </c>
      <c r="E4">
        <v>52</v>
      </c>
    </row>
    <row r="5" spans="1:5" ht="12.75">
      <c r="A5" s="7" t="s">
        <v>13</v>
      </c>
      <c r="B5" s="81"/>
      <c r="C5" s="81"/>
      <c r="D5" s="9">
        <v>9</v>
      </c>
      <c r="E5">
        <v>12</v>
      </c>
    </row>
    <row r="7" spans="1:8" ht="12.75">
      <c r="A7" s="10" t="s">
        <v>9</v>
      </c>
      <c r="D7" s="9"/>
      <c r="E7" s="98" t="s">
        <v>1</v>
      </c>
      <c r="F7" s="98"/>
      <c r="G7" s="98" t="s">
        <v>91</v>
      </c>
      <c r="H7" s="98"/>
    </row>
    <row r="8" spans="1:6" ht="12.75">
      <c r="A8" s="3" t="s">
        <v>3</v>
      </c>
      <c r="B8" s="10"/>
      <c r="C8" s="10"/>
      <c r="D8" s="9"/>
      <c r="E8" s="1" t="s">
        <v>53</v>
      </c>
      <c r="F8" s="1" t="s">
        <v>54</v>
      </c>
    </row>
    <row r="9" spans="1:6" ht="12.75">
      <c r="A9" s="3">
        <v>0</v>
      </c>
      <c r="B9" s="3" t="s">
        <v>7</v>
      </c>
      <c r="C9" s="3"/>
      <c r="D9" s="12"/>
      <c r="E9" s="11">
        <v>14780.73</v>
      </c>
      <c r="F9" s="30">
        <v>284.2448076923077</v>
      </c>
    </row>
    <row r="10" spans="1:7" ht="12.75">
      <c r="A10" s="33">
        <v>1</v>
      </c>
      <c r="B10" s="33" t="s">
        <v>43</v>
      </c>
      <c r="C10" s="33"/>
      <c r="D10" s="34">
        <v>0.6664109103703046</v>
      </c>
      <c r="E10" s="35">
        <v>42750</v>
      </c>
      <c r="F10" s="36">
        <v>822.1153846153846</v>
      </c>
      <c r="G10" s="36"/>
    </row>
    <row r="11" spans="1:6" ht="12.75">
      <c r="A11" s="37">
        <v>2</v>
      </c>
      <c r="B11" s="37" t="s">
        <v>75</v>
      </c>
      <c r="C11" s="37"/>
      <c r="D11" s="38">
        <v>-0.008274407638808845</v>
      </c>
      <c r="E11" s="21">
        <v>-513</v>
      </c>
      <c r="F11" s="39">
        <v>-9.865384615384615</v>
      </c>
    </row>
    <row r="12" spans="1:6" ht="12.75">
      <c r="A12" s="37">
        <v>3</v>
      </c>
      <c r="B12" s="37" t="s">
        <v>47</v>
      </c>
      <c r="C12" s="37"/>
      <c r="D12" s="38">
        <v>-0.08282626922440742</v>
      </c>
      <c r="E12" s="21">
        <v>-5135.095824</v>
      </c>
      <c r="F12" s="39">
        <v>-98.75184276923076</v>
      </c>
    </row>
    <row r="13" spans="1:6" ht="12.75">
      <c r="A13" s="37">
        <v>4</v>
      </c>
      <c r="B13" s="37" t="s">
        <v>40</v>
      </c>
      <c r="C13" s="37"/>
      <c r="D13" s="38">
        <v>-0.5850369113253591</v>
      </c>
      <c r="E13" s="21">
        <v>-36271.35</v>
      </c>
      <c r="F13" s="39">
        <v>-697.5259615384615</v>
      </c>
    </row>
    <row r="14" spans="1:6" ht="12.75">
      <c r="A14" s="37">
        <v>5</v>
      </c>
      <c r="B14" s="37" t="s">
        <v>37</v>
      </c>
      <c r="C14" s="37"/>
      <c r="D14" s="38">
        <v>-0.27853156151042285</v>
      </c>
      <c r="E14" s="21">
        <v>-17268.51</v>
      </c>
      <c r="F14" s="39">
        <v>-332.0867307692307</v>
      </c>
    </row>
    <row r="15" spans="1:8" ht="12.75">
      <c r="A15" s="37">
        <v>6</v>
      </c>
      <c r="B15" s="37" t="s">
        <v>39</v>
      </c>
      <c r="C15" s="37"/>
      <c r="D15" s="38">
        <v>-0.013105177790511086</v>
      </c>
      <c r="E15" s="21">
        <v>-812.5</v>
      </c>
      <c r="F15" s="39">
        <v>-15.625</v>
      </c>
      <c r="H15" s="11"/>
    </row>
    <row r="16" spans="1:7" ht="12.75">
      <c r="A16" s="37">
        <v>7</v>
      </c>
      <c r="B16" s="37" t="s">
        <v>38</v>
      </c>
      <c r="C16" s="37"/>
      <c r="D16" s="38">
        <v>-0.0067259804783299975</v>
      </c>
      <c r="E16" s="21">
        <v>-417</v>
      </c>
      <c r="F16" s="39">
        <v>-8.01923076923077</v>
      </c>
      <c r="G16" s="74" t="s">
        <v>60</v>
      </c>
    </row>
    <row r="17" spans="1:7" ht="12.75">
      <c r="A17" s="37">
        <v>8</v>
      </c>
      <c r="B17" s="37" t="s">
        <v>36</v>
      </c>
      <c r="C17" s="37"/>
      <c r="D17" s="38">
        <v>0.0006235423722763085</v>
      </c>
      <c r="E17" s="21">
        <v>40</v>
      </c>
      <c r="F17" s="39">
        <v>0.7692307692307693</v>
      </c>
      <c r="G17" s="81"/>
    </row>
    <row r="18" spans="1:6" ht="12.75">
      <c r="A18" s="37">
        <v>9</v>
      </c>
      <c r="B18" s="37" t="s">
        <v>4</v>
      </c>
      <c r="C18" s="37"/>
      <c r="D18" s="38">
        <v>-4.838834876496401E-05</v>
      </c>
      <c r="E18" s="21">
        <v>-3</v>
      </c>
      <c r="F18" s="39">
        <v>-0.057692307692307696</v>
      </c>
    </row>
    <row r="19" spans="1:6" ht="12.75">
      <c r="A19" s="37">
        <v>10</v>
      </c>
      <c r="B19" s="37" t="s">
        <v>41</v>
      </c>
      <c r="C19" s="37"/>
      <c r="D19" s="38">
        <v>-0.025451303683395772</v>
      </c>
      <c r="E19" s="21">
        <v>-1577.94</v>
      </c>
      <c r="F19" s="39">
        <v>-30.345000000000002</v>
      </c>
    </row>
    <row r="20" spans="1:6" ht="12.75">
      <c r="A20" s="37">
        <v>11</v>
      </c>
      <c r="B20" s="37" t="s">
        <v>5</v>
      </c>
      <c r="C20" s="37"/>
      <c r="D20" s="38">
        <v>0.0001498060549393831</v>
      </c>
      <c r="E20" s="21">
        <v>9.61</v>
      </c>
      <c r="F20" s="39">
        <v>0.18480769230769228</v>
      </c>
    </row>
    <row r="21" spans="1:6" ht="12.75">
      <c r="A21" s="37">
        <v>12</v>
      </c>
      <c r="B21" s="37" t="s">
        <v>59</v>
      </c>
      <c r="C21" s="37"/>
      <c r="D21" s="38">
        <v>0.05222167367814083</v>
      </c>
      <c r="E21" s="21">
        <v>3350</v>
      </c>
      <c r="F21" s="39">
        <v>64.42307692307692</v>
      </c>
    </row>
    <row r="22" spans="1:6" ht="12.75">
      <c r="A22" s="37">
        <v>13</v>
      </c>
      <c r="B22" s="37" t="s">
        <v>55</v>
      </c>
      <c r="C22" s="37"/>
      <c r="D22" s="38">
        <v>0.2805940675243388</v>
      </c>
      <c r="E22" s="21">
        <v>18000</v>
      </c>
      <c r="F22" s="39">
        <v>346.15384615384613</v>
      </c>
    </row>
    <row r="23" spans="1:7" ht="12.75">
      <c r="A23" s="33"/>
      <c r="B23" s="33" t="s">
        <v>8</v>
      </c>
      <c r="C23" s="33"/>
      <c r="D23" s="34"/>
      <c r="E23" s="35">
        <v>16931.944175999994</v>
      </c>
      <c r="F23" s="36">
        <v>325.61431107692295</v>
      </c>
      <c r="G23" s="36"/>
    </row>
    <row r="24" spans="1:7" ht="12.75">
      <c r="A24" s="56" t="s">
        <v>91</v>
      </c>
      <c r="B24" s="37"/>
      <c r="C24" s="37"/>
      <c r="D24" s="38"/>
      <c r="E24" s="21"/>
      <c r="F24" s="39"/>
      <c r="G24" s="39"/>
    </row>
    <row r="25" spans="1:7" ht="12.75">
      <c r="A25" s="18" t="s">
        <v>60</v>
      </c>
      <c r="B25" s="97" t="s">
        <v>84</v>
      </c>
      <c r="C25" s="37"/>
      <c r="D25" s="38"/>
      <c r="E25" s="21"/>
      <c r="F25" s="39"/>
      <c r="G25" s="39"/>
    </row>
    <row r="28" spans="1:6" ht="12.75">
      <c r="A28" s="10" t="s">
        <v>10</v>
      </c>
      <c r="C28" s="10" t="s">
        <v>71</v>
      </c>
      <c r="D28" s="8" t="s">
        <v>48</v>
      </c>
      <c r="E28" s="54" t="s">
        <v>50</v>
      </c>
      <c r="F28" s="98" t="s">
        <v>12</v>
      </c>
    </row>
    <row r="29" spans="1:10" ht="12.75">
      <c r="A29" s="10" t="s">
        <v>2</v>
      </c>
      <c r="B29" s="10" t="s">
        <v>6</v>
      </c>
      <c r="C29" s="10" t="s">
        <v>72</v>
      </c>
      <c r="D29" s="8" t="s">
        <v>49</v>
      </c>
      <c r="E29" s="1" t="s">
        <v>51</v>
      </c>
      <c r="F29" s="1" t="s">
        <v>53</v>
      </c>
      <c r="G29" s="1" t="s">
        <v>52</v>
      </c>
      <c r="H29" s="98" t="s">
        <v>0</v>
      </c>
      <c r="I29" s="75"/>
      <c r="J29" s="20"/>
    </row>
    <row r="30" spans="1:10" ht="12.75">
      <c r="A30" s="40">
        <v>40779</v>
      </c>
      <c r="B30" s="72" t="s">
        <v>62</v>
      </c>
      <c r="C30" s="71" t="s">
        <v>73</v>
      </c>
      <c r="D30" s="42">
        <v>39</v>
      </c>
      <c r="E30" s="41">
        <v>0</v>
      </c>
      <c r="F30" s="35">
        <v>-2600.45</v>
      </c>
      <c r="G30" s="42">
        <v>-66.67820512820512</v>
      </c>
      <c r="H30" s="71">
        <v>19</v>
      </c>
      <c r="I30" s="76"/>
      <c r="J30" s="20"/>
    </row>
    <row r="31" spans="1:10" ht="12.75">
      <c r="A31" s="17">
        <v>40800</v>
      </c>
      <c r="B31" s="13" t="s">
        <v>69</v>
      </c>
      <c r="C31" s="80" t="s">
        <v>73</v>
      </c>
      <c r="D31" s="16">
        <v>27</v>
      </c>
      <c r="E31" s="13">
        <v>0</v>
      </c>
      <c r="F31" s="21">
        <v>-404.48</v>
      </c>
      <c r="G31" s="16">
        <v>-14.98074074074074</v>
      </c>
      <c r="H31" s="43">
        <v>20</v>
      </c>
      <c r="I31" s="76"/>
      <c r="J31" s="20"/>
    </row>
    <row r="32" spans="1:10" ht="12.75">
      <c r="A32" s="17">
        <v>40829</v>
      </c>
      <c r="B32" s="57" t="s">
        <v>70</v>
      </c>
      <c r="C32" s="18" t="s">
        <v>73</v>
      </c>
      <c r="D32" s="16">
        <v>35</v>
      </c>
      <c r="E32" s="13">
        <v>4</v>
      </c>
      <c r="F32" s="21">
        <v>-2431.7</v>
      </c>
      <c r="G32" s="16">
        <v>-69.47714285714285</v>
      </c>
      <c r="H32" s="43">
        <v>23</v>
      </c>
      <c r="I32" s="76"/>
      <c r="J32" s="20"/>
    </row>
    <row r="33" spans="1:10" ht="12.75">
      <c r="A33" s="17">
        <v>40868</v>
      </c>
      <c r="B33" s="14" t="s">
        <v>63</v>
      </c>
      <c r="C33" s="43" t="s">
        <v>73</v>
      </c>
      <c r="D33" s="16">
        <v>37</v>
      </c>
      <c r="E33" s="13">
        <v>0</v>
      </c>
      <c r="F33" s="21">
        <v>-4937</v>
      </c>
      <c r="G33" s="16">
        <v>-133.43243243243242</v>
      </c>
      <c r="H33" s="43">
        <v>26</v>
      </c>
      <c r="I33" s="76"/>
      <c r="J33" s="20"/>
    </row>
    <row r="34" spans="1:10" ht="13.5" customHeight="1">
      <c r="A34" s="17">
        <v>40912</v>
      </c>
      <c r="B34" s="14" t="s">
        <v>79</v>
      </c>
      <c r="C34" s="43" t="s">
        <v>73</v>
      </c>
      <c r="D34" s="16">
        <v>34</v>
      </c>
      <c r="E34" s="13">
        <v>4</v>
      </c>
      <c r="F34" s="21">
        <v>-1027.75</v>
      </c>
      <c r="G34" s="16">
        <v>-30.227941176470587</v>
      </c>
      <c r="H34" s="43">
        <v>34</v>
      </c>
      <c r="I34" s="76"/>
      <c r="J34" s="20"/>
    </row>
    <row r="35" spans="1:10" ht="12.75">
      <c r="A35" s="17">
        <v>40938</v>
      </c>
      <c r="B35" s="14" t="s">
        <v>64</v>
      </c>
      <c r="C35" s="43" t="s">
        <v>73</v>
      </c>
      <c r="D35" s="16">
        <v>35</v>
      </c>
      <c r="E35" s="13">
        <v>0</v>
      </c>
      <c r="F35" s="21">
        <v>-5679.75</v>
      </c>
      <c r="G35" s="16">
        <v>-162.27857142857144</v>
      </c>
      <c r="H35" s="43">
        <v>43</v>
      </c>
      <c r="I35" s="76"/>
      <c r="J35" s="20"/>
    </row>
    <row r="36" spans="1:10" ht="12.75">
      <c r="A36" s="17">
        <v>40962</v>
      </c>
      <c r="B36" s="14" t="s">
        <v>80</v>
      </c>
      <c r="C36" s="43" t="s">
        <v>73</v>
      </c>
      <c r="D36" s="16">
        <v>28</v>
      </c>
      <c r="E36" s="13">
        <v>0</v>
      </c>
      <c r="F36" s="21">
        <v>-682.2</v>
      </c>
      <c r="G36" s="16">
        <v>-24.364285714285717</v>
      </c>
      <c r="H36" s="43">
        <v>48</v>
      </c>
      <c r="I36" s="76"/>
      <c r="J36" s="20"/>
    </row>
    <row r="37" spans="1:10" ht="12.75">
      <c r="A37" s="17">
        <v>40981</v>
      </c>
      <c r="B37" s="57" t="s">
        <v>76</v>
      </c>
      <c r="C37" s="18" t="s">
        <v>73</v>
      </c>
      <c r="D37" s="16">
        <v>33</v>
      </c>
      <c r="E37" s="13">
        <v>0</v>
      </c>
      <c r="F37" s="21">
        <v>-3381.89</v>
      </c>
      <c r="G37" s="16">
        <v>-102.48151515151515</v>
      </c>
      <c r="H37" s="43">
        <v>54</v>
      </c>
      <c r="I37" s="76"/>
      <c r="J37" s="20"/>
    </row>
    <row r="38" spans="1:11" ht="12.75">
      <c r="A38" s="17">
        <v>41018</v>
      </c>
      <c r="B38" s="57" t="s">
        <v>77</v>
      </c>
      <c r="C38" s="18" t="s">
        <v>73</v>
      </c>
      <c r="D38" s="16">
        <v>36</v>
      </c>
      <c r="E38" s="13">
        <v>2</v>
      </c>
      <c r="F38" s="21">
        <v>-3158.89</v>
      </c>
      <c r="G38" s="16">
        <v>-87.74694444444444</v>
      </c>
      <c r="H38" s="43">
        <v>59</v>
      </c>
      <c r="I38" s="76"/>
      <c r="J38" s="20"/>
      <c r="K38" s="79"/>
    </row>
    <row r="39" spans="1:10" ht="12.75">
      <c r="A39" s="17">
        <v>41053</v>
      </c>
      <c r="B39" s="57" t="s">
        <v>65</v>
      </c>
      <c r="C39" s="18" t="s">
        <v>74</v>
      </c>
      <c r="D39" s="16">
        <v>32</v>
      </c>
      <c r="E39" s="13">
        <v>4</v>
      </c>
      <c r="F39" s="21">
        <v>-513.6999999999991</v>
      </c>
      <c r="G39" s="16">
        <v>-16.053124999999973</v>
      </c>
      <c r="H39" s="43">
        <v>69</v>
      </c>
      <c r="I39" s="76"/>
      <c r="J39" s="20"/>
    </row>
    <row r="40" spans="1:10" ht="12.75">
      <c r="A40" s="17">
        <v>41072</v>
      </c>
      <c r="B40" s="57" t="s">
        <v>78</v>
      </c>
      <c r="C40" s="18" t="s">
        <v>73</v>
      </c>
      <c r="D40" s="16">
        <v>30</v>
      </c>
      <c r="E40" s="13">
        <v>2</v>
      </c>
      <c r="F40" s="21">
        <v>-8274.55</v>
      </c>
      <c r="G40" s="16">
        <v>-275.8183333333333</v>
      </c>
      <c r="H40" s="43">
        <v>70</v>
      </c>
      <c r="I40" s="76"/>
      <c r="J40" s="20"/>
    </row>
    <row r="41" spans="1:10" ht="12.75">
      <c r="A41" s="58"/>
      <c r="B41" s="58" t="s">
        <v>44</v>
      </c>
      <c r="C41" s="85"/>
      <c r="D41" s="35">
        <v>33.27272727272727</v>
      </c>
      <c r="E41" s="35">
        <v>1.4545454545454546</v>
      </c>
      <c r="F41" s="35">
        <v>-3008.3963636363637</v>
      </c>
      <c r="G41" s="35">
        <v>-89.4126579461038</v>
      </c>
      <c r="H41" s="85"/>
      <c r="I41" s="20"/>
      <c r="J41" s="20"/>
    </row>
    <row r="42" spans="1:10" ht="12.75">
      <c r="A42" s="96"/>
      <c r="B42" s="96"/>
      <c r="C42" s="76"/>
      <c r="D42" s="63"/>
      <c r="E42" s="63"/>
      <c r="F42" s="63"/>
      <c r="G42" s="63"/>
      <c r="H42" s="76"/>
      <c r="I42" s="20"/>
      <c r="J42" s="20"/>
    </row>
    <row r="43" spans="1:10" ht="12.75">
      <c r="A43" s="97"/>
      <c r="C43" s="76"/>
      <c r="D43" s="63"/>
      <c r="E43" s="63"/>
      <c r="F43" s="63"/>
      <c r="G43" s="63"/>
      <c r="H43" s="76"/>
      <c r="I43" s="20"/>
      <c r="J43" s="20"/>
    </row>
    <row r="44" spans="1:10" ht="12.75">
      <c r="A44" s="96"/>
      <c r="B44" s="96"/>
      <c r="C44" s="76"/>
      <c r="D44" s="63"/>
      <c r="E44" s="63"/>
      <c r="F44" s="63"/>
      <c r="G44" s="63"/>
      <c r="H44" s="76"/>
      <c r="I44" s="20"/>
      <c r="J44" s="20"/>
    </row>
  </sheetData>
  <sheetProtection/>
  <conditionalFormatting sqref="D9:F25">
    <cfRule type="cellIs" priority="5" dxfId="1" operator="greaterThan" stopIfTrue="1">
      <formula>0</formula>
    </cfRule>
    <cfRule type="cellIs" priority="6" dxfId="0" operator="lessThanOrEqual" stopIfTrue="1">
      <formula>0</formula>
    </cfRule>
  </conditionalFormatting>
  <conditionalFormatting sqref="G10">
    <cfRule type="cellIs" priority="3" dxfId="1" operator="greaterThan" stopIfTrue="1">
      <formula>0</formula>
    </cfRule>
    <cfRule type="cellIs" priority="4" dxfId="0" operator="lessThanOrEqual" stopIfTrue="1">
      <formula>0</formula>
    </cfRule>
  </conditionalFormatting>
  <conditionalFormatting sqref="G23:G25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printOptions/>
  <pageMargins left="0.7874015748031497" right="0.1968503937007874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O14" sqref="O14"/>
    </sheetView>
  </sheetViews>
  <sheetFormatPr defaultColWidth="9.140625" defaultRowHeight="12.75"/>
  <cols>
    <col min="1" max="1" width="4.28125" style="0" customWidth="1"/>
    <col min="2" max="2" width="8.7109375" style="0" customWidth="1"/>
    <col min="3" max="3" width="34.140625" style="0" customWidth="1"/>
    <col min="4" max="4" width="9.8515625" style="0" customWidth="1"/>
    <col min="5" max="5" width="1.1484375" style="0" customWidth="1"/>
    <col min="6" max="6" width="9.8515625" style="0" customWidth="1"/>
    <col min="7" max="7" width="1.1484375" style="0" customWidth="1"/>
    <col min="8" max="8" width="9.8515625" style="0" customWidth="1"/>
    <col min="9" max="9" width="1.1484375" style="59" customWidth="1"/>
    <col min="10" max="10" width="9.28125" style="0" customWidth="1"/>
    <col min="11" max="11" width="1.1484375" style="0" customWidth="1"/>
    <col min="12" max="12" width="9.8515625" style="0" customWidth="1"/>
    <col min="13" max="13" width="2.00390625" style="99" customWidth="1"/>
    <col min="14" max="14" width="8.8515625" style="0" customWidth="1"/>
    <col min="15" max="15" width="12.00390625" style="0" customWidth="1"/>
    <col min="16" max="16" width="5.7109375" style="0" customWidth="1"/>
  </cols>
  <sheetData>
    <row r="1" spans="1:3" ht="12.75">
      <c r="A1" s="100" t="s">
        <v>67</v>
      </c>
      <c r="B1" s="100">
        <v>41089</v>
      </c>
      <c r="C1" s="100"/>
    </row>
    <row r="2" spans="2:3" ht="12.75">
      <c r="B2" s="31"/>
      <c r="C2" s="100"/>
    </row>
    <row r="3" spans="1:3" ht="12.75">
      <c r="A3" s="100"/>
      <c r="B3" s="31"/>
      <c r="C3" s="10" t="s">
        <v>81</v>
      </c>
    </row>
    <row r="4" spans="4:14" ht="12.75">
      <c r="D4" s="45" t="s">
        <v>28</v>
      </c>
      <c r="E4" s="1"/>
      <c r="F4" s="45" t="s">
        <v>28</v>
      </c>
      <c r="G4" s="1"/>
      <c r="H4" s="53" t="s">
        <v>28</v>
      </c>
      <c r="I4" s="60"/>
      <c r="J4" s="60" t="s">
        <v>29</v>
      </c>
      <c r="K4" s="1"/>
      <c r="L4" s="10" t="s">
        <v>28</v>
      </c>
      <c r="N4" s="53" t="s">
        <v>29</v>
      </c>
    </row>
    <row r="5" spans="4:14" ht="12.75">
      <c r="D5" s="45" t="s">
        <v>27</v>
      </c>
      <c r="E5" s="1"/>
      <c r="F5" s="45" t="s">
        <v>35</v>
      </c>
      <c r="G5" s="1"/>
      <c r="H5" s="53" t="s">
        <v>45</v>
      </c>
      <c r="I5" s="60"/>
      <c r="J5" s="60" t="s">
        <v>56</v>
      </c>
      <c r="K5" s="1"/>
      <c r="L5" s="10" t="s">
        <v>66</v>
      </c>
      <c r="N5" s="53" t="s">
        <v>92</v>
      </c>
    </row>
    <row r="6" spans="1:14" ht="18">
      <c r="A6" s="24" t="s">
        <v>19</v>
      </c>
      <c r="D6" s="46"/>
      <c r="F6" s="46"/>
      <c r="H6" s="52"/>
      <c r="N6" s="52"/>
    </row>
    <row r="7" spans="1:14" ht="15.75">
      <c r="A7" s="10"/>
      <c r="B7" s="25" t="s">
        <v>15</v>
      </c>
      <c r="D7" s="46"/>
      <c r="F7" s="46"/>
      <c r="H7" s="52"/>
      <c r="J7" s="59"/>
      <c r="N7" s="52"/>
    </row>
    <row r="8" spans="3:14" ht="12.75">
      <c r="C8" t="s">
        <v>43</v>
      </c>
      <c r="D8" s="47">
        <v>38925</v>
      </c>
      <c r="F8" s="47">
        <v>38625</v>
      </c>
      <c r="G8" s="11"/>
      <c r="H8" s="47">
        <v>42250</v>
      </c>
      <c r="I8" s="61"/>
      <c r="J8" s="61">
        <v>42000</v>
      </c>
      <c r="L8" s="6">
        <v>42750</v>
      </c>
      <c r="M8" s="5"/>
      <c r="N8" s="47">
        <v>42000</v>
      </c>
    </row>
    <row r="9" spans="3:14" ht="12.75">
      <c r="C9" t="s">
        <v>55</v>
      </c>
      <c r="D9" s="47">
        <v>13800</v>
      </c>
      <c r="F9" s="47">
        <v>16200</v>
      </c>
      <c r="G9" s="11"/>
      <c r="H9" s="47">
        <v>24380</v>
      </c>
      <c r="I9" s="61"/>
      <c r="J9" s="61">
        <v>25000</v>
      </c>
      <c r="L9" s="6">
        <v>18000</v>
      </c>
      <c r="N9" s="47">
        <v>18000</v>
      </c>
    </row>
    <row r="10" spans="3:14" ht="12.75">
      <c r="C10" t="s">
        <v>59</v>
      </c>
      <c r="D10" s="47">
        <v>7125</v>
      </c>
      <c r="F10" s="47">
        <v>4000</v>
      </c>
      <c r="G10" s="11"/>
      <c r="H10" s="47">
        <v>1650</v>
      </c>
      <c r="I10" s="61"/>
      <c r="J10" s="61">
        <v>2000</v>
      </c>
      <c r="L10" s="6">
        <v>3350</v>
      </c>
      <c r="N10" s="47">
        <v>3000</v>
      </c>
    </row>
    <row r="11" spans="3:14" ht="12.75">
      <c r="C11" t="s">
        <v>5</v>
      </c>
      <c r="D11" s="47">
        <v>17</v>
      </c>
      <c r="F11" s="47">
        <v>20.86</v>
      </c>
      <c r="G11" s="11"/>
      <c r="H11" s="47">
        <v>39.82</v>
      </c>
      <c r="I11" s="61"/>
      <c r="J11" s="61">
        <v>0</v>
      </c>
      <c r="L11" s="6">
        <v>9.61</v>
      </c>
      <c r="N11" s="47">
        <v>0</v>
      </c>
    </row>
    <row r="12" spans="3:14" ht="12.75">
      <c r="C12" t="s">
        <v>36</v>
      </c>
      <c r="D12" s="47">
        <v>0</v>
      </c>
      <c r="F12" s="47">
        <v>2.100000000000364</v>
      </c>
      <c r="G12" s="11"/>
      <c r="H12" s="47">
        <v>1.4</v>
      </c>
      <c r="I12" s="61"/>
      <c r="J12" s="61">
        <v>0</v>
      </c>
      <c r="L12" s="6">
        <v>40</v>
      </c>
      <c r="N12" s="47">
        <v>0</v>
      </c>
    </row>
    <row r="13" spans="3:15" ht="12.75">
      <c r="C13" s="26" t="s">
        <v>14</v>
      </c>
      <c r="D13" s="48">
        <v>59867</v>
      </c>
      <c r="E13" s="26"/>
      <c r="F13" s="48">
        <v>58847.96</v>
      </c>
      <c r="G13" s="82"/>
      <c r="H13" s="48">
        <v>68321.22</v>
      </c>
      <c r="I13" s="62"/>
      <c r="J13" s="62">
        <v>69000</v>
      </c>
      <c r="K13" s="26"/>
      <c r="L13" s="27">
        <v>64149.61</v>
      </c>
      <c r="N13" s="48">
        <f>SUM(N8:N12)</f>
        <v>63000</v>
      </c>
      <c r="O13" s="63"/>
    </row>
    <row r="14" spans="3:15" ht="12.75">
      <c r="C14" s="13"/>
      <c r="D14" s="49"/>
      <c r="E14" s="13"/>
      <c r="F14" s="49"/>
      <c r="G14" s="21"/>
      <c r="H14" s="47"/>
      <c r="I14" s="63"/>
      <c r="J14" s="63"/>
      <c r="K14" s="13"/>
      <c r="L14" s="19"/>
      <c r="N14" s="47"/>
      <c r="O14" s="20"/>
    </row>
    <row r="15" spans="1:16" ht="15.75">
      <c r="A15" s="10"/>
      <c r="B15" s="25" t="s">
        <v>16</v>
      </c>
      <c r="C15" s="13"/>
      <c r="D15" s="49"/>
      <c r="E15" s="13"/>
      <c r="F15" s="49"/>
      <c r="G15" s="21"/>
      <c r="H15" s="47"/>
      <c r="I15" s="63"/>
      <c r="J15" s="63"/>
      <c r="K15" s="13"/>
      <c r="L15" s="19"/>
      <c r="M15" s="43"/>
      <c r="N15" s="47"/>
      <c r="O15" s="20"/>
      <c r="P15" s="13"/>
    </row>
    <row r="16" spans="3:16" ht="12.75">
      <c r="C16" s="13" t="s">
        <v>46</v>
      </c>
      <c r="D16" s="49">
        <v>53104.46</v>
      </c>
      <c r="E16" s="13"/>
      <c r="F16" s="49">
        <v>53105.53</v>
      </c>
      <c r="G16" s="21"/>
      <c r="H16" s="47">
        <v>52434.93</v>
      </c>
      <c r="I16" s="63"/>
      <c r="J16" s="63">
        <v>65000</v>
      </c>
      <c r="K16" s="13"/>
      <c r="L16" s="19">
        <v>54769.36</v>
      </c>
      <c r="M16" s="43"/>
      <c r="N16" s="47">
        <v>60000</v>
      </c>
      <c r="O16" s="20"/>
      <c r="P16" s="13"/>
    </row>
    <row r="17" spans="3:16" ht="12.75">
      <c r="C17" s="13" t="s">
        <v>47</v>
      </c>
      <c r="D17" s="49">
        <v>924.2</v>
      </c>
      <c r="E17" s="13"/>
      <c r="F17" s="49">
        <v>2074.58</v>
      </c>
      <c r="G17" s="21"/>
      <c r="H17" s="47">
        <v>2120.8</v>
      </c>
      <c r="I17" s="63"/>
      <c r="J17" s="63">
        <v>4000</v>
      </c>
      <c r="K17" s="13"/>
      <c r="L17" s="19">
        <v>5135.095824</v>
      </c>
      <c r="M17" s="43"/>
      <c r="N17" s="47">
        <v>4000</v>
      </c>
      <c r="O17" s="20"/>
      <c r="P17" s="13"/>
    </row>
    <row r="18" spans="3:16" ht="12.75">
      <c r="C18" s="13" t="s">
        <v>41</v>
      </c>
      <c r="D18" s="49">
        <v>163</v>
      </c>
      <c r="E18" s="13"/>
      <c r="F18" s="49">
        <v>1942.5</v>
      </c>
      <c r="G18" s="21"/>
      <c r="H18" s="47">
        <v>1587.64</v>
      </c>
      <c r="I18" s="63"/>
      <c r="J18" s="63">
        <v>2000</v>
      </c>
      <c r="K18" s="13"/>
      <c r="L18" s="19">
        <v>1577.94</v>
      </c>
      <c r="M18" s="43"/>
      <c r="N18" s="47">
        <v>2000</v>
      </c>
      <c r="O18" s="20"/>
      <c r="P18" s="13"/>
    </row>
    <row r="19" spans="3:16" ht="12.75">
      <c r="C19" s="13" t="s">
        <v>4</v>
      </c>
      <c r="D19" s="49">
        <v>1896.5</v>
      </c>
      <c r="E19" s="13"/>
      <c r="F19" s="49">
        <v>105</v>
      </c>
      <c r="G19" s="21"/>
      <c r="H19" s="47">
        <v>65.75</v>
      </c>
      <c r="I19" s="63"/>
      <c r="J19" s="63">
        <v>100</v>
      </c>
      <c r="K19" s="13"/>
      <c r="L19" s="19">
        <v>3</v>
      </c>
      <c r="M19" s="43"/>
      <c r="N19" s="47">
        <v>100</v>
      </c>
      <c r="O19" s="20"/>
      <c r="P19" s="13"/>
    </row>
    <row r="20" spans="3:16" ht="12.75">
      <c r="C20" s="22" t="s">
        <v>75</v>
      </c>
      <c r="D20" s="50">
        <v>2662.13</v>
      </c>
      <c r="E20" s="22"/>
      <c r="F20" s="50">
        <v>0</v>
      </c>
      <c r="G20" s="83"/>
      <c r="H20" s="47">
        <v>0</v>
      </c>
      <c r="I20" s="64"/>
      <c r="J20" s="64">
        <v>1000</v>
      </c>
      <c r="K20" s="22"/>
      <c r="L20" s="23">
        <v>513</v>
      </c>
      <c r="M20" s="43"/>
      <c r="N20" s="47">
        <v>2000</v>
      </c>
      <c r="O20" s="20"/>
      <c r="P20" s="13"/>
    </row>
    <row r="21" spans="3:16" ht="12.75">
      <c r="C21" s="10" t="s">
        <v>17</v>
      </c>
      <c r="D21" s="51">
        <v>58750.28999999999</v>
      </c>
      <c r="E21" s="10"/>
      <c r="F21" s="51">
        <v>57227.61</v>
      </c>
      <c r="G21" s="84"/>
      <c r="H21" s="48">
        <v>56209.12</v>
      </c>
      <c r="I21" s="65"/>
      <c r="J21" s="65">
        <v>72100</v>
      </c>
      <c r="K21" s="10"/>
      <c r="L21" s="15">
        <v>61998.39582400001</v>
      </c>
      <c r="M21" s="43"/>
      <c r="N21" s="48">
        <f>SUM(N16:N20)</f>
        <v>68100</v>
      </c>
      <c r="O21" s="63"/>
      <c r="P21" s="13"/>
    </row>
    <row r="22" spans="4:16" ht="12.75">
      <c r="D22" s="47"/>
      <c r="F22" s="47"/>
      <c r="G22" s="11"/>
      <c r="H22" s="47"/>
      <c r="I22" s="61"/>
      <c r="J22" s="61"/>
      <c r="L22" s="6"/>
      <c r="M22" s="43"/>
      <c r="N22" s="47"/>
      <c r="O22" s="91"/>
      <c r="P22" s="37"/>
    </row>
    <row r="23" spans="1:17" ht="15.75">
      <c r="A23" s="10"/>
      <c r="B23" s="25" t="s">
        <v>18</v>
      </c>
      <c r="D23" s="51">
        <v>1116.7100000000064</v>
      </c>
      <c r="E23" s="10"/>
      <c r="F23" s="51">
        <v>1620.3499999999985</v>
      </c>
      <c r="G23" s="84"/>
      <c r="H23" s="51">
        <v>12112.099999999999</v>
      </c>
      <c r="I23" s="65"/>
      <c r="J23" s="65">
        <v>-3100</v>
      </c>
      <c r="K23" s="10"/>
      <c r="L23" s="15">
        <v>2151.214175999994</v>
      </c>
      <c r="M23" s="93"/>
      <c r="N23" s="51">
        <f>N13-N21</f>
        <v>-5100</v>
      </c>
      <c r="O23" s="90"/>
      <c r="P23" s="44"/>
      <c r="Q23" s="6"/>
    </row>
    <row r="24" spans="4:15" ht="12.75">
      <c r="D24" s="47"/>
      <c r="F24" s="47"/>
      <c r="G24" s="11"/>
      <c r="H24" s="47"/>
      <c r="I24" s="66"/>
      <c r="J24" s="66"/>
      <c r="L24" s="6"/>
      <c r="N24" s="47"/>
      <c r="O24" s="20"/>
    </row>
    <row r="25" spans="1:15" ht="18">
      <c r="A25" s="24" t="s">
        <v>20</v>
      </c>
      <c r="D25" s="47"/>
      <c r="F25" s="47"/>
      <c r="G25" s="11"/>
      <c r="H25" s="47"/>
      <c r="I25" s="66"/>
      <c r="J25" s="66"/>
      <c r="L25" s="6"/>
      <c r="N25" s="47"/>
      <c r="O25" s="20"/>
    </row>
    <row r="26" spans="1:15" ht="15.75">
      <c r="A26" s="10"/>
      <c r="B26" s="25" t="s">
        <v>21</v>
      </c>
      <c r="D26" s="47"/>
      <c r="F26" s="47"/>
      <c r="G26" s="11"/>
      <c r="H26" s="47"/>
      <c r="I26" s="66"/>
      <c r="J26" s="66"/>
      <c r="L26" s="6"/>
      <c r="N26" s="47"/>
      <c r="O26" s="20"/>
    </row>
    <row r="27" spans="3:15" ht="12.75">
      <c r="C27" s="4" t="s">
        <v>22</v>
      </c>
      <c r="D27" s="47">
        <v>3725.68</v>
      </c>
      <c r="F27" s="47">
        <v>5258.03</v>
      </c>
      <c r="G27" s="11"/>
      <c r="H27" s="47">
        <v>14692.73</v>
      </c>
      <c r="I27" s="66"/>
      <c r="J27" s="66"/>
      <c r="L27" s="6">
        <v>16813.944176000005</v>
      </c>
      <c r="N27" s="47"/>
      <c r="O27" s="67"/>
    </row>
    <row r="28" spans="3:15" ht="12.75">
      <c r="C28" s="4" t="s">
        <v>23</v>
      </c>
      <c r="D28" s="47"/>
      <c r="F28" s="47">
        <v>88</v>
      </c>
      <c r="G28" s="11"/>
      <c r="H28" s="47">
        <v>88</v>
      </c>
      <c r="I28" s="66"/>
      <c r="J28" s="66"/>
      <c r="L28" s="6">
        <v>118</v>
      </c>
      <c r="N28" s="47"/>
      <c r="O28" s="67"/>
    </row>
    <row r="29" spans="3:15" ht="12.75">
      <c r="C29" s="4" t="s">
        <v>83</v>
      </c>
      <c r="D29" s="47">
        <v>0</v>
      </c>
      <c r="F29" s="47">
        <v>0</v>
      </c>
      <c r="G29" s="11"/>
      <c r="H29" s="47">
        <v>2677.4</v>
      </c>
      <c r="I29" s="66"/>
      <c r="J29" s="66"/>
      <c r="L29" s="67"/>
      <c r="M29" s="5"/>
      <c r="N29" s="47"/>
      <c r="O29" s="67"/>
    </row>
    <row r="30" spans="3:15" ht="12.75">
      <c r="C30" s="26" t="s">
        <v>24</v>
      </c>
      <c r="D30" s="48">
        <v>3725.68</v>
      </c>
      <c r="E30" s="26"/>
      <c r="F30" s="48">
        <v>5346.03</v>
      </c>
      <c r="G30" s="82"/>
      <c r="H30" s="48">
        <v>17458.13</v>
      </c>
      <c r="I30" s="73"/>
      <c r="J30" s="73"/>
      <c r="K30" s="26"/>
      <c r="L30" s="27">
        <v>16931.944176000005</v>
      </c>
      <c r="N30" s="48">
        <f>L30+N23</f>
        <v>11831.944176000005</v>
      </c>
      <c r="O30" s="90"/>
    </row>
    <row r="31" spans="3:15" ht="12.75">
      <c r="C31" s="13"/>
      <c r="D31" s="49"/>
      <c r="E31" s="13"/>
      <c r="F31" s="49"/>
      <c r="G31" s="21"/>
      <c r="H31" s="49"/>
      <c r="I31" s="63"/>
      <c r="J31" s="63"/>
      <c r="K31" s="13"/>
      <c r="L31" s="21"/>
      <c r="N31" s="49"/>
      <c r="O31" s="67"/>
    </row>
    <row r="32" spans="1:15" ht="15.75">
      <c r="A32" s="10"/>
      <c r="B32" s="25" t="s">
        <v>25</v>
      </c>
      <c r="C32" s="13"/>
      <c r="D32" s="49"/>
      <c r="E32" s="13"/>
      <c r="F32" s="49"/>
      <c r="G32" s="21"/>
      <c r="H32" s="49"/>
      <c r="I32" s="63"/>
      <c r="J32" s="63"/>
      <c r="K32" s="13"/>
      <c r="L32" s="21"/>
      <c r="N32" s="49"/>
      <c r="O32" s="67"/>
    </row>
    <row r="33" spans="3:15" ht="12.75">
      <c r="C33" s="56" t="s">
        <v>90</v>
      </c>
      <c r="D33" s="47">
        <v>2609.37</v>
      </c>
      <c r="E33" s="19"/>
      <c r="F33" s="49">
        <v>3725.68</v>
      </c>
      <c r="G33" s="21"/>
      <c r="H33" s="49">
        <v>5346.03</v>
      </c>
      <c r="I33" s="67"/>
      <c r="J33" s="67"/>
      <c r="K33" s="19"/>
      <c r="L33" s="19">
        <v>9780.73</v>
      </c>
      <c r="N33" s="49"/>
      <c r="O33" s="67"/>
    </row>
    <row r="34" spans="3:15" ht="12.75">
      <c r="C34" s="32" t="s">
        <v>85</v>
      </c>
      <c r="D34" s="47"/>
      <c r="E34" s="19"/>
      <c r="F34" s="49"/>
      <c r="G34" s="21"/>
      <c r="H34" s="49"/>
      <c r="I34" s="67"/>
      <c r="J34" s="67"/>
      <c r="K34" s="19"/>
      <c r="L34" s="19">
        <v>5000</v>
      </c>
      <c r="M34" s="5" t="s">
        <v>60</v>
      </c>
      <c r="N34" s="49"/>
      <c r="O34" s="67"/>
    </row>
    <row r="35" spans="3:15" ht="12.75">
      <c r="C35" s="56" t="s">
        <v>86</v>
      </c>
      <c r="D35" s="47">
        <v>25</v>
      </c>
      <c r="E35" s="19"/>
      <c r="F35" s="49"/>
      <c r="G35" s="21"/>
      <c r="H35" s="49">
        <v>5000</v>
      </c>
      <c r="I35" s="63"/>
      <c r="J35" s="63"/>
      <c r="K35" s="19"/>
      <c r="L35" s="19"/>
      <c r="M35" s="5"/>
      <c r="N35" s="49"/>
      <c r="O35" s="67"/>
    </row>
    <row r="36" spans="3:15" ht="12.75">
      <c r="C36" s="2" t="s">
        <v>89</v>
      </c>
      <c r="D36" s="47">
        <v>1091.7100000000064</v>
      </c>
      <c r="E36" s="90"/>
      <c r="F36" s="47">
        <v>1620.3499999999985</v>
      </c>
      <c r="G36" s="88"/>
      <c r="H36" s="86">
        <v>7112.0999999999985</v>
      </c>
      <c r="I36" s="89"/>
      <c r="J36" s="89"/>
      <c r="K36" s="87"/>
      <c r="L36" s="89">
        <v>2151.214175999994</v>
      </c>
      <c r="N36" s="86"/>
      <c r="O36" s="92"/>
    </row>
    <row r="37" spans="3:15" ht="12.75">
      <c r="C37" s="10" t="s">
        <v>26</v>
      </c>
      <c r="D37" s="48">
        <v>3726.0800000000063</v>
      </c>
      <c r="E37" s="27"/>
      <c r="F37" s="48">
        <v>5346.029999999999</v>
      </c>
      <c r="G37" s="84"/>
      <c r="H37" s="51">
        <v>17458.129999999997</v>
      </c>
      <c r="I37" s="68"/>
      <c r="J37" s="68"/>
      <c r="K37" s="15"/>
      <c r="L37" s="68">
        <v>16931.944175999994</v>
      </c>
      <c r="N37" s="51">
        <v>11832</v>
      </c>
      <c r="O37" s="92"/>
    </row>
    <row r="38" ht="12.75">
      <c r="F38" s="6"/>
    </row>
    <row r="39" spans="1:10" ht="12.75">
      <c r="A39" s="4"/>
      <c r="D39" s="5" t="s">
        <v>60</v>
      </c>
      <c r="E39" s="4" t="s">
        <v>82</v>
      </c>
      <c r="J39" s="6"/>
    </row>
    <row r="40" spans="1:4" ht="12.75">
      <c r="A40" t="s">
        <v>88</v>
      </c>
      <c r="D40" s="4"/>
    </row>
    <row r="41" spans="4:5" ht="12.75">
      <c r="D41" s="4"/>
      <c r="E41" s="4"/>
    </row>
    <row r="42" ht="12.75">
      <c r="B42" t="s">
        <v>30</v>
      </c>
    </row>
    <row r="43" spans="2:12" ht="12.75">
      <c r="B43" s="28"/>
      <c r="C43" s="28"/>
      <c r="D43" s="28"/>
      <c r="E43" s="28"/>
      <c r="F43" s="28"/>
      <c r="G43" s="28"/>
      <c r="H43" s="28"/>
      <c r="I43" s="69"/>
      <c r="J43" s="28"/>
      <c r="K43" s="28"/>
      <c r="L43" s="28"/>
    </row>
    <row r="44" spans="2:12" ht="12.75">
      <c r="B44" s="29" t="s">
        <v>42</v>
      </c>
      <c r="C44" s="29"/>
      <c r="D44" s="94"/>
      <c r="E44" s="29"/>
      <c r="F44" s="29"/>
      <c r="G44" s="29"/>
      <c r="H44" s="29"/>
      <c r="I44" s="70"/>
      <c r="J44" s="29"/>
      <c r="K44" s="29"/>
      <c r="L44" s="29"/>
    </row>
    <row r="45" spans="2:12" ht="12.75">
      <c r="B45" s="13"/>
      <c r="C45" s="13"/>
      <c r="D45" s="95"/>
      <c r="E45" s="13"/>
      <c r="F45" s="13"/>
      <c r="G45" s="13"/>
      <c r="H45" s="13"/>
      <c r="I45" s="20"/>
      <c r="J45" s="13"/>
      <c r="K45" s="13"/>
      <c r="L45" s="13"/>
    </row>
    <row r="46" spans="2:12" ht="12.75">
      <c r="B46" s="29" t="s">
        <v>87</v>
      </c>
      <c r="C46" s="29"/>
      <c r="D46" s="94"/>
      <c r="E46" s="29"/>
      <c r="F46" s="29"/>
      <c r="G46" s="29"/>
      <c r="H46" s="29"/>
      <c r="I46" s="70"/>
      <c r="J46" s="29"/>
      <c r="K46" s="29"/>
      <c r="L46" s="29"/>
    </row>
    <row r="47" spans="2:12" ht="12.75">
      <c r="B47" s="13"/>
      <c r="C47" s="13"/>
      <c r="D47" s="95"/>
      <c r="E47" s="13"/>
      <c r="F47" s="13"/>
      <c r="G47" s="13"/>
      <c r="H47" s="13"/>
      <c r="I47" s="20"/>
      <c r="J47" s="13"/>
      <c r="K47" s="13"/>
      <c r="L47" s="13"/>
    </row>
    <row r="48" spans="2:12" ht="12.75">
      <c r="B48" s="29" t="s">
        <v>31</v>
      </c>
      <c r="C48" s="29"/>
      <c r="D48" s="94"/>
      <c r="E48" s="29"/>
      <c r="F48" s="29"/>
      <c r="G48" s="29"/>
      <c r="H48" s="29"/>
      <c r="I48" s="70"/>
      <c r="J48" s="29"/>
      <c r="K48" s="29"/>
      <c r="L48" s="29"/>
    </row>
    <row r="49" spans="2:12" ht="12.75">
      <c r="B49" s="13"/>
      <c r="C49" s="13"/>
      <c r="D49" s="95"/>
      <c r="E49" s="13"/>
      <c r="F49" s="13"/>
      <c r="G49" s="13"/>
      <c r="H49" s="13"/>
      <c r="I49" s="20"/>
      <c r="J49" s="13"/>
      <c r="K49" s="13"/>
      <c r="L49" s="13"/>
    </row>
    <row r="50" spans="2:12" ht="12.75">
      <c r="B50" s="29" t="s">
        <v>32</v>
      </c>
      <c r="C50" s="29"/>
      <c r="D50" s="94"/>
      <c r="E50" s="29"/>
      <c r="F50" s="29"/>
      <c r="G50" s="29"/>
      <c r="H50" s="29"/>
      <c r="I50" s="70"/>
      <c r="J50" s="29"/>
      <c r="K50" s="29"/>
      <c r="L50" s="29"/>
    </row>
    <row r="53" ht="12.75">
      <c r="A53" t="s">
        <v>33</v>
      </c>
    </row>
    <row r="56" spans="1:12" ht="12.75">
      <c r="A56" s="28"/>
      <c r="B56" s="28"/>
      <c r="C56" s="28"/>
      <c r="D56" s="28"/>
      <c r="E56" s="28"/>
      <c r="F56" s="28"/>
      <c r="G56" s="28"/>
      <c r="H56" s="28"/>
      <c r="I56" s="69"/>
      <c r="J56" s="28"/>
      <c r="K56" s="28"/>
      <c r="L56" s="28"/>
    </row>
    <row r="57" spans="1:12" ht="12.75">
      <c r="A57" s="29"/>
      <c r="B57" s="29"/>
      <c r="C57" s="29"/>
      <c r="D57" s="29"/>
      <c r="E57" s="29"/>
      <c r="F57" s="29"/>
      <c r="G57" s="29"/>
      <c r="H57" s="29"/>
      <c r="I57" s="70"/>
      <c r="J57" s="29"/>
      <c r="K57" s="29"/>
      <c r="L57" s="29"/>
    </row>
    <row r="58" spans="1:12" ht="12.75">
      <c r="A58" s="13"/>
      <c r="B58" s="13"/>
      <c r="C58" s="13"/>
      <c r="D58" s="13"/>
      <c r="E58" s="13"/>
      <c r="F58" s="13"/>
      <c r="G58" s="13"/>
      <c r="H58" s="13"/>
      <c r="I58" s="20"/>
      <c r="J58" s="13"/>
      <c r="K58" s="13"/>
      <c r="L58" s="13"/>
    </row>
    <row r="59" spans="1:12" ht="12.75">
      <c r="A59" s="13"/>
      <c r="B59" s="13"/>
      <c r="C59" s="13"/>
      <c r="D59" s="13"/>
      <c r="E59" s="13"/>
      <c r="F59" s="13"/>
      <c r="G59" s="13"/>
      <c r="H59" s="13"/>
      <c r="I59" s="20"/>
      <c r="J59" s="13"/>
      <c r="K59" s="13"/>
      <c r="L59" s="13"/>
    </row>
    <row r="60" spans="1:12" ht="12.75">
      <c r="A60" s="28"/>
      <c r="B60" s="28"/>
      <c r="C60" s="28"/>
      <c r="D60" s="28"/>
      <c r="E60" s="28"/>
      <c r="F60" s="28"/>
      <c r="G60" s="28"/>
      <c r="H60" s="28"/>
      <c r="I60" s="69"/>
      <c r="J60" s="28"/>
      <c r="K60" s="28"/>
      <c r="L60" s="28"/>
    </row>
    <row r="61" spans="1:12" ht="12.75">
      <c r="A61" s="29"/>
      <c r="B61" s="29"/>
      <c r="C61" s="29"/>
      <c r="D61" s="29"/>
      <c r="E61" s="29"/>
      <c r="F61" s="29"/>
      <c r="G61" s="29"/>
      <c r="H61" s="29"/>
      <c r="I61" s="70"/>
      <c r="J61" s="29"/>
      <c r="K61" s="29"/>
      <c r="L61" s="29"/>
    </row>
    <row r="62" spans="1:12" ht="12.75">
      <c r="A62" s="13"/>
      <c r="B62" s="13"/>
      <c r="C62" s="13"/>
      <c r="D62" s="13"/>
      <c r="E62" s="13"/>
      <c r="F62" s="13"/>
      <c r="G62" s="13"/>
      <c r="H62" s="13"/>
      <c r="I62" s="20"/>
      <c r="J62" s="13"/>
      <c r="K62" s="13"/>
      <c r="L62" s="13"/>
    </row>
    <row r="63" ht="12.75">
      <c r="A63" t="s">
        <v>34</v>
      </c>
    </row>
    <row r="64" spans="1:12" ht="12.75">
      <c r="A64" s="4" t="s">
        <v>68</v>
      </c>
      <c r="D64" s="29"/>
      <c r="E64" s="29"/>
      <c r="F64" s="29"/>
      <c r="G64" s="29"/>
      <c r="H64" s="29"/>
      <c r="I64" s="70"/>
      <c r="J64" s="29"/>
      <c r="K64" s="29"/>
      <c r="L64" s="29"/>
    </row>
  </sheetData>
  <sheetProtection/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UNI-C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R. Rasmussen</dc:creator>
  <cp:keywords/>
  <dc:description/>
  <cp:lastModifiedBy>Jens R. Rasmussen</cp:lastModifiedBy>
  <cp:lastPrinted>2012-08-10T12:36:23Z</cp:lastPrinted>
  <dcterms:created xsi:type="dcterms:W3CDTF">2008-02-20T19:58:47Z</dcterms:created>
  <dcterms:modified xsi:type="dcterms:W3CDTF">2012-09-22T14:32:04Z</dcterms:modified>
  <cp:category/>
  <cp:version/>
  <cp:contentType/>
  <cp:contentStatus/>
</cp:coreProperties>
</file>